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5480" windowHeight="8100"/>
  </bookViews>
  <sheets>
    <sheet name="Lead" sheetId="1" r:id="rId1"/>
  </sheets>
  <definedNames>
    <definedName name="_xlnm.Print_Area" localSheetId="0">Lead!$B$2:$P$43</definedName>
    <definedName name="_xlnm.Print_Titles" localSheetId="0">Lead!$2:$8</definedName>
  </definedNames>
  <calcPr calcId="144525"/>
</workbook>
</file>

<file path=xl/calcChain.xml><?xml version="1.0" encoding="utf-8"?>
<calcChain xmlns="http://schemas.openxmlformats.org/spreadsheetml/2006/main">
  <c r="X41" i="1"/>
  <c r="Y41" s="1"/>
  <c r="M41" s="1"/>
  <c r="U41"/>
  <c r="F41"/>
  <c r="E41"/>
  <c r="B41"/>
  <c r="Y40"/>
  <c r="X40"/>
  <c r="V40"/>
  <c r="U40"/>
  <c r="L40" s="1"/>
  <c r="M40"/>
  <c r="F40"/>
  <c r="E40"/>
  <c r="B40"/>
  <c r="X39"/>
  <c r="Y39" s="1"/>
  <c r="U39"/>
  <c r="V39" s="1"/>
  <c r="L39" s="1"/>
  <c r="F39"/>
  <c r="E39"/>
  <c r="B39"/>
  <c r="Y38"/>
  <c r="X38"/>
  <c r="V38"/>
  <c r="L38" s="1"/>
  <c r="U38"/>
  <c r="M38"/>
  <c r="F38"/>
  <c r="E38"/>
  <c r="B38"/>
  <c r="X37"/>
  <c r="Y37" s="1"/>
  <c r="U37"/>
  <c r="F37"/>
  <c r="E37"/>
  <c r="B37"/>
  <c r="Y36"/>
  <c r="X36"/>
  <c r="V36"/>
  <c r="U36"/>
  <c r="L36" s="1"/>
  <c r="M36"/>
  <c r="F36"/>
  <c r="E36"/>
  <c r="B36"/>
  <c r="X35"/>
  <c r="Y35" s="1"/>
  <c r="U35"/>
  <c r="V35" s="1"/>
  <c r="L35" s="1"/>
  <c r="F35"/>
  <c r="E35"/>
  <c r="B35"/>
  <c r="Y34"/>
  <c r="X34"/>
  <c r="V34"/>
  <c r="L34" s="1"/>
  <c r="U34"/>
  <c r="M34"/>
  <c r="F34"/>
  <c r="E34"/>
  <c r="B34"/>
  <c r="X33"/>
  <c r="Y33" s="1"/>
  <c r="U33"/>
  <c r="F33"/>
  <c r="E33"/>
  <c r="B33"/>
  <c r="Y32"/>
  <c r="X32"/>
  <c r="V32"/>
  <c r="U32"/>
  <c r="L32" s="1"/>
  <c r="M32"/>
  <c r="F32"/>
  <c r="E32"/>
  <c r="B32"/>
  <c r="X31"/>
  <c r="Y31" s="1"/>
  <c r="U31"/>
  <c r="V31" s="1"/>
  <c r="L31" s="1"/>
  <c r="F31"/>
  <c r="E31"/>
  <c r="B31"/>
  <c r="Y30"/>
  <c r="X30"/>
  <c r="V30"/>
  <c r="L30" s="1"/>
  <c r="U30"/>
  <c r="M30"/>
  <c r="F30"/>
  <c r="E30"/>
  <c r="B30"/>
  <c r="X29"/>
  <c r="Y29" s="1"/>
  <c r="U29"/>
  <c r="F29"/>
  <c r="E29"/>
  <c r="B29"/>
  <c r="Y28"/>
  <c r="M28" s="1"/>
  <c r="X28"/>
  <c r="V28"/>
  <c r="U28"/>
  <c r="L28" s="1"/>
  <c r="F28"/>
  <c r="E28"/>
  <c r="B28"/>
  <c r="X27"/>
  <c r="Y27" s="1"/>
  <c r="U27"/>
  <c r="V27" s="1"/>
  <c r="L27" s="1"/>
  <c r="F27"/>
  <c r="E27"/>
  <c r="B27"/>
  <c r="Y26"/>
  <c r="M26" s="1"/>
  <c r="X26"/>
  <c r="V26"/>
  <c r="L26" s="1"/>
  <c r="U26"/>
  <c r="F26"/>
  <c r="E26"/>
  <c r="B26"/>
  <c r="X25"/>
  <c r="Y25" s="1"/>
  <c r="U25"/>
  <c r="F25"/>
  <c r="E25"/>
  <c r="B25"/>
  <c r="Y24"/>
  <c r="X24"/>
  <c r="V24"/>
  <c r="U24"/>
  <c r="L24" s="1"/>
  <c r="M24"/>
  <c r="F24"/>
  <c r="E24"/>
  <c r="B24"/>
  <c r="X23"/>
  <c r="Y23" s="1"/>
  <c r="U23"/>
  <c r="V23" s="1"/>
  <c r="L23" s="1"/>
  <c r="F23"/>
  <c r="E23"/>
  <c r="B23"/>
  <c r="Y22"/>
  <c r="X22"/>
  <c r="V22"/>
  <c r="L22" s="1"/>
  <c r="U22"/>
  <c r="M22"/>
  <c r="F22"/>
  <c r="E22"/>
  <c r="B22"/>
  <c r="X21"/>
  <c r="Y21" s="1"/>
  <c r="U21"/>
  <c r="F21"/>
  <c r="E21"/>
  <c r="B21"/>
  <c r="Y20"/>
  <c r="M20" s="1"/>
  <c r="X20"/>
  <c r="V20"/>
  <c r="U20"/>
  <c r="L20" s="1"/>
  <c r="F20"/>
  <c r="E20"/>
  <c r="B20"/>
  <c r="X19"/>
  <c r="Y19" s="1"/>
  <c r="U19"/>
  <c r="V19" s="1"/>
  <c r="L19" s="1"/>
  <c r="F19"/>
  <c r="E19"/>
  <c r="B19"/>
  <c r="Y18"/>
  <c r="X18"/>
  <c r="V18"/>
  <c r="L18" s="1"/>
  <c r="U18"/>
  <c r="M18"/>
  <c r="F18"/>
  <c r="E18"/>
  <c r="B18"/>
  <c r="X17"/>
  <c r="Y17" s="1"/>
  <c r="U17"/>
  <c r="F17"/>
  <c r="E17"/>
  <c r="B17"/>
  <c r="Y16"/>
  <c r="X16"/>
  <c r="V16"/>
  <c r="U16"/>
  <c r="L16" s="1"/>
  <c r="M16"/>
  <c r="F16"/>
  <c r="E16"/>
  <c r="B16"/>
  <c r="X15"/>
  <c r="Y15" s="1"/>
  <c r="U15"/>
  <c r="V15" s="1"/>
  <c r="L15" s="1"/>
  <c r="F15"/>
  <c r="E15"/>
  <c r="B15"/>
  <c r="Y14"/>
  <c r="X14"/>
  <c r="V14"/>
  <c r="L14" s="1"/>
  <c r="U14"/>
  <c r="M14"/>
  <c r="F14"/>
  <c r="E14"/>
  <c r="B14"/>
  <c r="X13"/>
  <c r="Y13" s="1"/>
  <c r="U13"/>
  <c r="F13"/>
  <c r="E13"/>
  <c r="B13"/>
  <c r="Y12"/>
  <c r="X12"/>
  <c r="V12"/>
  <c r="U12"/>
  <c r="L12" s="1"/>
  <c r="M12"/>
  <c r="F12"/>
  <c r="E12"/>
  <c r="B12"/>
  <c r="X11"/>
  <c r="Y11" s="1"/>
  <c r="U11"/>
  <c r="V11" s="1"/>
  <c r="L11" s="1"/>
  <c r="F11"/>
  <c r="E11"/>
  <c r="B11"/>
  <c r="Y10"/>
  <c r="X10"/>
  <c r="V10"/>
  <c r="L10" s="1"/>
  <c r="U10"/>
  <c r="M10"/>
  <c r="F10"/>
  <c r="E10"/>
  <c r="B10"/>
  <c r="X9"/>
  <c r="Y9" s="1"/>
  <c r="U9"/>
  <c r="F9"/>
  <c r="E9"/>
  <c r="B9"/>
  <c r="L13" l="1"/>
  <c r="V9"/>
  <c r="L9" s="1"/>
  <c r="M11"/>
  <c r="V13"/>
  <c r="M15"/>
  <c r="V17"/>
  <c r="L17" s="1"/>
  <c r="M19"/>
  <c r="V21"/>
  <c r="L21" s="1"/>
  <c r="M23"/>
  <c r="V25"/>
  <c r="L25" s="1"/>
  <c r="M27"/>
  <c r="V29"/>
  <c r="L29" s="1"/>
  <c r="M31"/>
  <c r="V33"/>
  <c r="L33" s="1"/>
  <c r="M35"/>
  <c r="V37"/>
  <c r="L37" s="1"/>
  <c r="M39"/>
  <c r="V41"/>
  <c r="L41" s="1"/>
  <c r="M9"/>
  <c r="M13"/>
  <c r="M17"/>
  <c r="M21"/>
  <c r="M25"/>
  <c r="M29"/>
  <c r="M33"/>
  <c r="M37"/>
</calcChain>
</file>

<file path=xl/sharedStrings.xml><?xml version="1.0" encoding="utf-8"?>
<sst xmlns="http://schemas.openxmlformats.org/spreadsheetml/2006/main" count="217" uniqueCount="96">
  <si>
    <t>DF</t>
  </si>
  <si>
    <t>Date
Sampled</t>
  </si>
  <si>
    <t>#2A</t>
  </si>
  <si>
    <t>#29A</t>
  </si>
  <si>
    <t>#5A</t>
  </si>
  <si>
    <t>#30A</t>
  </si>
  <si>
    <t>#15A</t>
  </si>
  <si>
    <t>#8A</t>
  </si>
  <si>
    <t>Field ID</t>
  </si>
  <si>
    <t>Excel Template for Lead Results</t>
  </si>
  <si>
    <t>Flushed
(Y/N)</t>
  </si>
  <si>
    <t>Lab. ID</t>
  </si>
  <si>
    <t>Time
Sampled</t>
  </si>
  <si>
    <t>Analytical
Method</t>
  </si>
  <si>
    <t>Date of
Analysis</t>
  </si>
  <si>
    <t>Time of
Analysis</t>
  </si>
  <si>
    <t>Digested
(Y/N)</t>
  </si>
  <si>
    <t>#3A</t>
  </si>
  <si>
    <t>#4A</t>
  </si>
  <si>
    <t>#12A</t>
  </si>
  <si>
    <t>#9A</t>
  </si>
  <si>
    <t>Lab.
Name</t>
  </si>
  <si>
    <t>Lab.
Sample ID</t>
  </si>
  <si>
    <t>Rpt. Limit
(ug/L)</t>
  </si>
  <si>
    <t>Qfr.</t>
  </si>
  <si>
    <t>Result</t>
  </si>
  <si>
    <t>PQL</t>
  </si>
  <si>
    <t>D1</t>
  </si>
  <si>
    <t>D2</t>
  </si>
  <si>
    <t>Identification</t>
  </si>
  <si>
    <t>#11A</t>
  </si>
  <si>
    <t>#10A</t>
  </si>
  <si>
    <t>Client :</t>
  </si>
  <si>
    <t>Project ID :</t>
  </si>
  <si>
    <t>Garden State Environmental</t>
  </si>
  <si>
    <t>#6A</t>
  </si>
  <si>
    <t>#7A</t>
  </si>
  <si>
    <t>#13A</t>
  </si>
  <si>
    <t>#14A</t>
  </si>
  <si>
    <t>#17A</t>
  </si>
  <si>
    <t>Conc.
(ug/L)</t>
  </si>
  <si>
    <t>#16A</t>
  </si>
  <si>
    <t>#1A</t>
  </si>
  <si>
    <t>Oradell #6409</t>
  </si>
  <si>
    <t>Appendix D</t>
  </si>
  <si>
    <t>#18A</t>
  </si>
  <si>
    <t>#19A</t>
  </si>
  <si>
    <t>#31A</t>
  </si>
  <si>
    <t>#20A</t>
  </si>
  <si>
    <t>#21A</t>
  </si>
  <si>
    <t>#23A</t>
  </si>
  <si>
    <t>#24A</t>
  </si>
  <si>
    <t>#25A</t>
  </si>
  <si>
    <t>#26A</t>
  </si>
  <si>
    <t>#22A</t>
  </si>
  <si>
    <t>#27A</t>
  </si>
  <si>
    <t>#28A</t>
  </si>
  <si>
    <t>#32A</t>
  </si>
  <si>
    <t>ORA-4-10-FBA</t>
  </si>
  <si>
    <t>J</t>
  </si>
  <si>
    <t>ND</t>
  </si>
  <si>
    <t>SM 3113 B</t>
  </si>
  <si>
    <t>P17-1639-01</t>
  </si>
  <si>
    <t>P17-1639-02</t>
  </si>
  <si>
    <t>P17-1639-03</t>
  </si>
  <si>
    <t>P17-1639-04</t>
  </si>
  <si>
    <t>P17-1639-05</t>
  </si>
  <si>
    <t>P17-1639-06</t>
  </si>
  <si>
    <t>P17-1639-07</t>
  </si>
  <si>
    <t>P17-1639-08</t>
  </si>
  <si>
    <t>P17-1639-09</t>
  </si>
  <si>
    <t>P17-1639-10</t>
  </si>
  <si>
    <t>P17-1639-11</t>
  </si>
  <si>
    <t>P17-1639-12</t>
  </si>
  <si>
    <t>P17-1639-13</t>
  </si>
  <si>
    <t>P17-1639-14</t>
  </si>
  <si>
    <t>P17-1639-15</t>
  </si>
  <si>
    <t>P17-1639-16</t>
  </si>
  <si>
    <t>P17-1639-17</t>
  </si>
  <si>
    <t>P17-1639-18</t>
  </si>
  <si>
    <t>P17-1639-19</t>
  </si>
  <si>
    <t>P17-1639-20</t>
  </si>
  <si>
    <t>P17-1639-21</t>
  </si>
  <si>
    <t>P17-1639-22</t>
  </si>
  <si>
    <t>P17-1639-23</t>
  </si>
  <si>
    <t>P17-1639-24</t>
  </si>
  <si>
    <t>P17-1639-25</t>
  </si>
  <si>
    <t>P17-1639-26</t>
  </si>
  <si>
    <t>P17-1639-27</t>
  </si>
  <si>
    <t>P17-1639-28</t>
  </si>
  <si>
    <t>P17-1639-29</t>
  </si>
  <si>
    <t>P17-1639-30</t>
  </si>
  <si>
    <t>P17-1639-31</t>
  </si>
  <si>
    <t>P17-1639-32</t>
  </si>
  <si>
    <t>P17-1639-33</t>
  </si>
  <si>
    <t>N</t>
  </si>
</sst>
</file>

<file path=xl/styles.xml><?xml version="1.0" encoding="utf-8"?>
<styleSheet xmlns="http://schemas.openxmlformats.org/spreadsheetml/2006/main">
  <numFmts count="1">
    <numFmt numFmtId="164" formatCode="m/d/yy\ \ hh:mm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4" fontId="5" fillId="0" borderId="3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tabSelected="1" workbookViewId="0">
      <selection activeCell="B4" sqref="B4"/>
    </sheetView>
  </sheetViews>
  <sheetFormatPr defaultColWidth="7.140625" defaultRowHeight="14.25" customHeight="1"/>
  <cols>
    <col min="1" max="1" width="2.85546875" style="10" customWidth="1"/>
    <col min="2" max="2" width="11.5703125" style="10" bestFit="1" customWidth="1"/>
    <col min="3" max="3" width="7.140625" style="10"/>
    <col min="4" max="4" width="12.140625" style="10" customWidth="1"/>
    <col min="5" max="5" width="6" style="10" customWidth="1"/>
    <col min="6" max="6" width="11" style="10" customWidth="1"/>
    <col min="7" max="7" width="10" style="10" customWidth="1"/>
    <col min="8" max="8" width="7.85546875" style="10" customWidth="1"/>
    <col min="9" max="9" width="12.85546875" style="10" customWidth="1"/>
    <col min="10" max="10" width="10" style="10" customWidth="1"/>
    <col min="11" max="11" width="7.140625" style="10" customWidth="1"/>
    <col min="12" max="13" width="9.28515625" style="10" customWidth="1"/>
    <col min="14" max="14" width="4.28515625" style="10" customWidth="1"/>
    <col min="15" max="15" width="7.85546875" style="10" bestFit="1" customWidth="1"/>
    <col min="16" max="16" width="4.28515625" style="10" customWidth="1"/>
    <col min="17" max="17" width="2.85546875" style="10" customWidth="1"/>
    <col min="18" max="18" width="7.140625" style="10" hidden="1" customWidth="1"/>
    <col min="19" max="19" width="11.85546875" style="10" hidden="1" customWidth="1"/>
    <col min="20" max="20" width="6.42578125" style="10" hidden="1" customWidth="1"/>
    <col min="21" max="22" width="3.5703125" style="10" hidden="1" customWidth="1"/>
    <col min="23" max="23" width="6.42578125" style="10" hidden="1" customWidth="1"/>
    <col min="24" max="25" width="3.5703125" style="10" hidden="1" customWidth="1"/>
    <col min="26" max="26" width="0" style="10" hidden="1" customWidth="1"/>
    <col min="27" max="16384" width="7.140625" style="10"/>
  </cols>
  <sheetData>
    <row r="1" spans="1:25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</row>
    <row r="2" spans="1:25" ht="18.75" customHeight="1">
      <c r="A2" s="1"/>
      <c r="B2" s="24" t="s">
        <v>44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25" ht="14.25" customHeight="1">
      <c r="A3" s="1"/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5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5" ht="14.25" customHeight="1">
      <c r="A5" s="1"/>
      <c r="B5" s="14" t="s">
        <v>32</v>
      </c>
      <c r="C5" s="14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5" ht="14.25" customHeight="1">
      <c r="A6" s="1"/>
      <c r="B6" s="14" t="s">
        <v>33</v>
      </c>
      <c r="C6" s="14" t="s">
        <v>43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5" ht="7.5" customHeight="1">
      <c r="A7" s="1"/>
      <c r="B7" s="21"/>
      <c r="C7" s="1"/>
      <c r="D7" s="1"/>
      <c r="E7" s="1"/>
      <c r="F7" s="1"/>
      <c r="G7" s="1"/>
      <c r="H7" s="1"/>
      <c r="I7" s="1"/>
      <c r="J7" s="1"/>
      <c r="K7" s="1"/>
      <c r="L7" s="1"/>
      <c r="M7" s="9"/>
      <c r="N7" s="9"/>
    </row>
    <row r="8" spans="1:25" ht="27.75" customHeight="1">
      <c r="A8" s="1"/>
      <c r="B8" s="17" t="s">
        <v>8</v>
      </c>
      <c r="C8" s="5" t="s">
        <v>10</v>
      </c>
      <c r="D8" s="7" t="s">
        <v>22</v>
      </c>
      <c r="E8" s="7" t="s">
        <v>21</v>
      </c>
      <c r="F8" s="7" t="s">
        <v>11</v>
      </c>
      <c r="G8" s="5" t="s">
        <v>1</v>
      </c>
      <c r="H8" s="5" t="s">
        <v>12</v>
      </c>
      <c r="I8" s="5" t="s">
        <v>13</v>
      </c>
      <c r="J8" s="5" t="s">
        <v>14</v>
      </c>
      <c r="K8" s="5" t="s">
        <v>15</v>
      </c>
      <c r="L8" s="7" t="s">
        <v>40</v>
      </c>
      <c r="M8" s="12" t="s">
        <v>23</v>
      </c>
      <c r="N8" s="12" t="s">
        <v>0</v>
      </c>
      <c r="O8" s="12" t="s">
        <v>16</v>
      </c>
      <c r="P8" s="19" t="s">
        <v>24</v>
      </c>
      <c r="R8" s="4" t="s">
        <v>8</v>
      </c>
      <c r="S8" s="4" t="s">
        <v>29</v>
      </c>
      <c r="T8" s="4" t="s">
        <v>25</v>
      </c>
      <c r="U8" s="4" t="s">
        <v>27</v>
      </c>
      <c r="V8" s="4" t="s">
        <v>28</v>
      </c>
      <c r="W8" s="4" t="s">
        <v>26</v>
      </c>
      <c r="X8" s="4" t="s">
        <v>27</v>
      </c>
      <c r="Y8" s="4" t="s">
        <v>28</v>
      </c>
    </row>
    <row r="9" spans="1:25" ht="14.25" customHeight="1">
      <c r="B9" s="6" t="str">
        <f t="shared" ref="B9:B41" si="0">IF(R9 = "", S9, R9 &amp; IF(S9 = "", "", ", ") &amp; S9)</f>
        <v>#1A</v>
      </c>
      <c r="C9" s="8" t="s">
        <v>95</v>
      </c>
      <c r="D9" s="6" t="s">
        <v>62</v>
      </c>
      <c r="E9" s="6" t="str">
        <f t="shared" ref="E9:E41" si="1">"PAS"</f>
        <v>PAS</v>
      </c>
      <c r="F9" s="6" t="str">
        <f t="shared" ref="F9:F41" si="2">"NJDEP 15001"</f>
        <v>NJDEP 15001</v>
      </c>
      <c r="G9" s="18">
        <v>42835.247916666667</v>
      </c>
      <c r="H9" s="13">
        <v>42835.247916666667</v>
      </c>
      <c r="I9" s="6" t="s">
        <v>61</v>
      </c>
      <c r="J9" s="15">
        <v>42844.438194444447</v>
      </c>
      <c r="K9" s="13">
        <v>42844.438194444447</v>
      </c>
      <c r="L9" s="11" t="str">
        <f t="shared" ref="L9:L41" si="3">IF(T9 = "", "", TEXT(ROUND(T9 * 1000, U9), IF(U9 &lt; 1, "#", "0." &amp; REPT("0", IF(U9 &gt; MAX(V9, 3), MAX(V9, 3), U9)))))</f>
        <v>2.41</v>
      </c>
      <c r="M9" s="11" t="str">
        <f t="shared" ref="M9:M41" si="4">IF(W9 = "", "", TEXT(ROUND(W9 * 1000, X9), IF(X9 &lt; 1, "#", "0." &amp; REPT("0", IF(X9 &gt; MAX(Y9, 3), MAX(Y9, 3), X9)))))</f>
        <v>2.00</v>
      </c>
      <c r="N9" s="8">
        <v>1</v>
      </c>
      <c r="O9" s="8" t="s">
        <v>95</v>
      </c>
      <c r="P9" s="8"/>
      <c r="S9" s="10" t="s">
        <v>42</v>
      </c>
      <c r="T9" s="10">
        <v>2.4099999999999998E-3</v>
      </c>
      <c r="U9" s="10">
        <f t="shared" ref="U9:U41" si="5">2 - INT(IFERROR(LOG10(T9 * 1000), 0))</f>
        <v>2</v>
      </c>
      <c r="V9" s="10">
        <f t="shared" ref="V9:V41" si="6">LEN(ROUND(T9 * 1000, U9) - INT(ROUND(T9 * 1000, U9))) - 2</f>
        <v>2</v>
      </c>
      <c r="W9" s="10">
        <v>2E-3</v>
      </c>
      <c r="X9" s="10">
        <f t="shared" ref="X9:X41" si="7">2 - INT(IFERROR(LOG10(W9 * 1000), 0))</f>
        <v>2</v>
      </c>
      <c r="Y9" s="10">
        <f t="shared" ref="Y9:Y41" si="8">LEN(ROUND(W9 * 1000, X9) - INT(ROUND(W9 * 1000, X9))) - 2</f>
        <v>-1</v>
      </c>
    </row>
    <row r="10" spans="1:25" ht="14.25" customHeight="1">
      <c r="B10" s="6" t="str">
        <f t="shared" si="0"/>
        <v>#2A</v>
      </c>
      <c r="C10" s="8" t="s">
        <v>95</v>
      </c>
      <c r="D10" s="6" t="s">
        <v>63</v>
      </c>
      <c r="E10" s="6" t="str">
        <f t="shared" si="1"/>
        <v>PAS</v>
      </c>
      <c r="F10" s="6" t="str">
        <f t="shared" si="2"/>
        <v>NJDEP 15001</v>
      </c>
      <c r="G10" s="18">
        <v>42835.25</v>
      </c>
      <c r="H10" s="13">
        <v>42835.25</v>
      </c>
      <c r="I10" s="6" t="s">
        <v>61</v>
      </c>
      <c r="J10" s="15">
        <v>42844.443055555559</v>
      </c>
      <c r="K10" s="13">
        <v>42844.443055555559</v>
      </c>
      <c r="L10" s="11" t="str">
        <f t="shared" si="3"/>
        <v>1.17</v>
      </c>
      <c r="M10" s="11" t="str">
        <f t="shared" si="4"/>
        <v>2.00</v>
      </c>
      <c r="N10" s="8">
        <v>1</v>
      </c>
      <c r="O10" s="8" t="s">
        <v>95</v>
      </c>
      <c r="P10" s="8" t="s">
        <v>59</v>
      </c>
      <c r="S10" s="10" t="s">
        <v>2</v>
      </c>
      <c r="T10" s="10">
        <v>1.17E-3</v>
      </c>
      <c r="U10" s="10">
        <f t="shared" si="5"/>
        <v>2</v>
      </c>
      <c r="V10" s="10">
        <f t="shared" si="6"/>
        <v>2</v>
      </c>
      <c r="W10" s="10">
        <v>2E-3</v>
      </c>
      <c r="X10" s="10">
        <f t="shared" si="7"/>
        <v>2</v>
      </c>
      <c r="Y10" s="10">
        <f t="shared" si="8"/>
        <v>-1</v>
      </c>
    </row>
    <row r="11" spans="1:25" ht="14.25" customHeight="1">
      <c r="B11" s="6" t="str">
        <f t="shared" si="0"/>
        <v>#3A</v>
      </c>
      <c r="C11" s="8" t="s">
        <v>95</v>
      </c>
      <c r="D11" s="6" t="s">
        <v>64</v>
      </c>
      <c r="E11" s="6" t="str">
        <f t="shared" si="1"/>
        <v>PAS</v>
      </c>
      <c r="F11" s="6" t="str">
        <f t="shared" si="2"/>
        <v>NJDEP 15001</v>
      </c>
      <c r="G11" s="18">
        <v>42835.251388888886</v>
      </c>
      <c r="H11" s="13">
        <v>42835.251388888886</v>
      </c>
      <c r="I11" s="6" t="s">
        <v>61</v>
      </c>
      <c r="J11" s="15">
        <v>42844.450694444444</v>
      </c>
      <c r="K11" s="13">
        <v>42844.450694444444</v>
      </c>
      <c r="L11" s="11" t="str">
        <f t="shared" si="3"/>
        <v>1.41</v>
      </c>
      <c r="M11" s="11" t="str">
        <f t="shared" si="4"/>
        <v>2.00</v>
      </c>
      <c r="N11" s="8">
        <v>1</v>
      </c>
      <c r="O11" s="8" t="s">
        <v>95</v>
      </c>
      <c r="P11" s="8" t="s">
        <v>59</v>
      </c>
      <c r="S11" s="10" t="s">
        <v>17</v>
      </c>
      <c r="T11" s="10">
        <v>1.41E-3</v>
      </c>
      <c r="U11" s="10">
        <f t="shared" si="5"/>
        <v>2</v>
      </c>
      <c r="V11" s="10">
        <f t="shared" si="6"/>
        <v>2</v>
      </c>
      <c r="W11" s="10">
        <v>2E-3</v>
      </c>
      <c r="X11" s="10">
        <f t="shared" si="7"/>
        <v>2</v>
      </c>
      <c r="Y11" s="10">
        <f t="shared" si="8"/>
        <v>-1</v>
      </c>
    </row>
    <row r="12" spans="1:25" ht="14.25" customHeight="1">
      <c r="B12" s="6" t="str">
        <f t="shared" si="0"/>
        <v>#4A</v>
      </c>
      <c r="C12" s="8" t="s">
        <v>95</v>
      </c>
      <c r="D12" s="6" t="s">
        <v>65</v>
      </c>
      <c r="E12" s="6" t="str">
        <f t="shared" si="1"/>
        <v>PAS</v>
      </c>
      <c r="F12" s="6" t="str">
        <f t="shared" si="2"/>
        <v>NJDEP 15001</v>
      </c>
      <c r="G12" s="18">
        <v>42835.252083333333</v>
      </c>
      <c r="H12" s="13">
        <v>42835.252083333333</v>
      </c>
      <c r="I12" s="6" t="s">
        <v>61</v>
      </c>
      <c r="J12" s="15">
        <v>42844.459027777775</v>
      </c>
      <c r="K12" s="13">
        <v>42844.459027777775</v>
      </c>
      <c r="L12" s="11" t="str">
        <f t="shared" si="3"/>
        <v>0.667</v>
      </c>
      <c r="M12" s="11" t="str">
        <f t="shared" si="4"/>
        <v>2.00</v>
      </c>
      <c r="N12" s="8">
        <v>1</v>
      </c>
      <c r="O12" s="8" t="s">
        <v>95</v>
      </c>
      <c r="P12" s="8" t="s">
        <v>59</v>
      </c>
      <c r="S12" s="10" t="s">
        <v>18</v>
      </c>
      <c r="T12" s="10">
        <v>6.6699999999999995E-4</v>
      </c>
      <c r="U12" s="10">
        <f t="shared" si="5"/>
        <v>3</v>
      </c>
      <c r="V12" s="10">
        <f t="shared" si="6"/>
        <v>3</v>
      </c>
      <c r="W12" s="10">
        <v>2E-3</v>
      </c>
      <c r="X12" s="10">
        <f t="shared" si="7"/>
        <v>2</v>
      </c>
      <c r="Y12" s="10">
        <f t="shared" si="8"/>
        <v>-1</v>
      </c>
    </row>
    <row r="13" spans="1:25" ht="14.25" customHeight="1">
      <c r="B13" s="6" t="str">
        <f t="shared" si="0"/>
        <v>#5A</v>
      </c>
      <c r="C13" s="8" t="s">
        <v>95</v>
      </c>
      <c r="D13" s="6" t="s">
        <v>66</v>
      </c>
      <c r="E13" s="6" t="str">
        <f t="shared" si="1"/>
        <v>PAS</v>
      </c>
      <c r="F13" s="6" t="str">
        <f t="shared" si="2"/>
        <v>NJDEP 15001</v>
      </c>
      <c r="G13" s="18">
        <v>42835.254861111112</v>
      </c>
      <c r="H13" s="13">
        <v>42835.254861111112</v>
      </c>
      <c r="I13" s="6" t="s">
        <v>61</v>
      </c>
      <c r="J13" s="15">
        <v>42844.461111111108</v>
      </c>
      <c r="K13" s="13">
        <v>42844.461111111108</v>
      </c>
      <c r="L13" s="11" t="str">
        <f t="shared" si="3"/>
        <v>1.17</v>
      </c>
      <c r="M13" s="11" t="str">
        <f t="shared" si="4"/>
        <v>2.00</v>
      </c>
      <c r="N13" s="8">
        <v>1</v>
      </c>
      <c r="O13" s="8" t="s">
        <v>95</v>
      </c>
      <c r="P13" s="8" t="s">
        <v>59</v>
      </c>
      <c r="S13" s="10" t="s">
        <v>4</v>
      </c>
      <c r="T13" s="10">
        <v>1.17E-3</v>
      </c>
      <c r="U13" s="10">
        <f t="shared" si="5"/>
        <v>2</v>
      </c>
      <c r="V13" s="10">
        <f t="shared" si="6"/>
        <v>2</v>
      </c>
      <c r="W13" s="10">
        <v>2E-3</v>
      </c>
      <c r="X13" s="10">
        <f t="shared" si="7"/>
        <v>2</v>
      </c>
      <c r="Y13" s="10">
        <f t="shared" si="8"/>
        <v>-1</v>
      </c>
    </row>
    <row r="14" spans="1:25" ht="14.25" customHeight="1">
      <c r="B14" s="6" t="str">
        <f t="shared" si="0"/>
        <v>#29A</v>
      </c>
      <c r="C14" s="8" t="s">
        <v>95</v>
      </c>
      <c r="D14" s="6" t="s">
        <v>67</v>
      </c>
      <c r="E14" s="6" t="str">
        <f t="shared" si="1"/>
        <v>PAS</v>
      </c>
      <c r="F14" s="6" t="str">
        <f t="shared" si="2"/>
        <v>NJDEP 15001</v>
      </c>
      <c r="G14" s="18">
        <v>42835.258333333331</v>
      </c>
      <c r="H14" s="13">
        <v>42835.258333333331</v>
      </c>
      <c r="I14" s="6" t="s">
        <v>61</v>
      </c>
      <c r="J14" s="15">
        <v>42844.463888888888</v>
      </c>
      <c r="K14" s="13">
        <v>42844.463888888888</v>
      </c>
      <c r="L14" s="11" t="str">
        <f t="shared" si="3"/>
        <v>2.16</v>
      </c>
      <c r="M14" s="11" t="str">
        <f t="shared" si="4"/>
        <v>2.00</v>
      </c>
      <c r="N14" s="8">
        <v>1</v>
      </c>
      <c r="O14" s="8" t="s">
        <v>95</v>
      </c>
      <c r="P14" s="8"/>
      <c r="S14" s="10" t="s">
        <v>3</v>
      </c>
      <c r="T14" s="10">
        <v>2.16E-3</v>
      </c>
      <c r="U14" s="10">
        <f t="shared" si="5"/>
        <v>2</v>
      </c>
      <c r="V14" s="10">
        <f t="shared" si="6"/>
        <v>2</v>
      </c>
      <c r="W14" s="10">
        <v>2E-3</v>
      </c>
      <c r="X14" s="10">
        <f t="shared" si="7"/>
        <v>2</v>
      </c>
      <c r="Y14" s="10">
        <f t="shared" si="8"/>
        <v>-1</v>
      </c>
    </row>
    <row r="15" spans="1:25" ht="14.25" customHeight="1">
      <c r="B15" s="6" t="str">
        <f t="shared" si="0"/>
        <v>#30A</v>
      </c>
      <c r="C15" s="8" t="s">
        <v>95</v>
      </c>
      <c r="D15" s="6" t="s">
        <v>68</v>
      </c>
      <c r="E15" s="6" t="str">
        <f t="shared" si="1"/>
        <v>PAS</v>
      </c>
      <c r="F15" s="6" t="str">
        <f t="shared" si="2"/>
        <v>NJDEP 15001</v>
      </c>
      <c r="G15" s="18">
        <v>42835.262499999997</v>
      </c>
      <c r="H15" s="13">
        <v>42835.262499999997</v>
      </c>
      <c r="I15" s="6" t="s">
        <v>61</v>
      </c>
      <c r="J15" s="15">
        <v>42844.466666666667</v>
      </c>
      <c r="K15" s="13">
        <v>42844.466666666667</v>
      </c>
      <c r="L15" s="11" t="str">
        <f t="shared" si="3"/>
        <v>1.91</v>
      </c>
      <c r="M15" s="11" t="str">
        <f t="shared" si="4"/>
        <v>2.00</v>
      </c>
      <c r="N15" s="8">
        <v>1</v>
      </c>
      <c r="O15" s="8" t="s">
        <v>95</v>
      </c>
      <c r="P15" s="8" t="s">
        <v>59</v>
      </c>
      <c r="S15" s="10" t="s">
        <v>5</v>
      </c>
      <c r="T15" s="10">
        <v>1.91E-3</v>
      </c>
      <c r="U15" s="10">
        <f t="shared" si="5"/>
        <v>2</v>
      </c>
      <c r="V15" s="10">
        <f t="shared" si="6"/>
        <v>2</v>
      </c>
      <c r="W15" s="10">
        <v>2E-3</v>
      </c>
      <c r="X15" s="10">
        <f t="shared" si="7"/>
        <v>2</v>
      </c>
      <c r="Y15" s="10">
        <f t="shared" si="8"/>
        <v>-1</v>
      </c>
    </row>
    <row r="16" spans="1:25" ht="14.25" customHeight="1">
      <c r="B16" s="6" t="str">
        <f t="shared" si="0"/>
        <v>#6A</v>
      </c>
      <c r="C16" s="8" t="s">
        <v>95</v>
      </c>
      <c r="D16" s="6" t="s">
        <v>69</v>
      </c>
      <c r="E16" s="6" t="str">
        <f t="shared" si="1"/>
        <v>PAS</v>
      </c>
      <c r="F16" s="6" t="str">
        <f t="shared" si="2"/>
        <v>NJDEP 15001</v>
      </c>
      <c r="G16" s="18">
        <v>42835.26458333333</v>
      </c>
      <c r="H16" s="13">
        <v>42835.26458333333</v>
      </c>
      <c r="I16" s="6" t="s">
        <v>61</v>
      </c>
      <c r="J16" s="15">
        <v>42844.46875</v>
      </c>
      <c r="K16" s="13">
        <v>42844.46875</v>
      </c>
      <c r="L16" s="11" t="str">
        <f t="shared" si="3"/>
        <v>1.17</v>
      </c>
      <c r="M16" s="11" t="str">
        <f t="shared" si="4"/>
        <v>2.00</v>
      </c>
      <c r="N16" s="8">
        <v>1</v>
      </c>
      <c r="O16" s="8" t="s">
        <v>95</v>
      </c>
      <c r="P16" s="8" t="s">
        <v>59</v>
      </c>
      <c r="S16" s="10" t="s">
        <v>35</v>
      </c>
      <c r="T16" s="10">
        <v>1.17E-3</v>
      </c>
      <c r="U16" s="10">
        <f t="shared" si="5"/>
        <v>2</v>
      </c>
      <c r="V16" s="10">
        <f t="shared" si="6"/>
        <v>2</v>
      </c>
      <c r="W16" s="10">
        <v>2E-3</v>
      </c>
      <c r="X16" s="10">
        <f t="shared" si="7"/>
        <v>2</v>
      </c>
      <c r="Y16" s="10">
        <f t="shared" si="8"/>
        <v>-1</v>
      </c>
    </row>
    <row r="17" spans="2:25" ht="14.25" customHeight="1">
      <c r="B17" s="6" t="str">
        <f t="shared" si="0"/>
        <v>#7A</v>
      </c>
      <c r="C17" s="8" t="s">
        <v>95</v>
      </c>
      <c r="D17" s="6" t="s">
        <v>70</v>
      </c>
      <c r="E17" s="6" t="str">
        <f t="shared" si="1"/>
        <v>PAS</v>
      </c>
      <c r="F17" s="6" t="str">
        <f t="shared" si="2"/>
        <v>NJDEP 15001</v>
      </c>
      <c r="G17" s="18">
        <v>42835.265277777777</v>
      </c>
      <c r="H17" s="13">
        <v>42835.265277777777</v>
      </c>
      <c r="I17" s="6" t="s">
        <v>61</v>
      </c>
      <c r="J17" s="15">
        <v>42844.47152777778</v>
      </c>
      <c r="K17" s="13">
        <v>42844.47152777778</v>
      </c>
      <c r="L17" s="11" t="str">
        <f t="shared" si="3"/>
        <v>1.17</v>
      </c>
      <c r="M17" s="11" t="str">
        <f t="shared" si="4"/>
        <v>2.00</v>
      </c>
      <c r="N17" s="8">
        <v>1</v>
      </c>
      <c r="O17" s="8" t="s">
        <v>95</v>
      </c>
      <c r="P17" s="8" t="s">
        <v>59</v>
      </c>
      <c r="S17" s="10" t="s">
        <v>36</v>
      </c>
      <c r="T17" s="10">
        <v>1.17E-3</v>
      </c>
      <c r="U17" s="10">
        <f t="shared" si="5"/>
        <v>2</v>
      </c>
      <c r="V17" s="10">
        <f t="shared" si="6"/>
        <v>2</v>
      </c>
      <c r="W17" s="10">
        <v>2E-3</v>
      </c>
      <c r="X17" s="10">
        <f t="shared" si="7"/>
        <v>2</v>
      </c>
      <c r="Y17" s="10">
        <f t="shared" si="8"/>
        <v>-1</v>
      </c>
    </row>
    <row r="18" spans="2:25" ht="14.25" customHeight="1">
      <c r="B18" s="6" t="str">
        <f t="shared" si="0"/>
        <v>#8A</v>
      </c>
      <c r="C18" s="8" t="s">
        <v>95</v>
      </c>
      <c r="D18" s="6" t="s">
        <v>71</v>
      </c>
      <c r="E18" s="6" t="str">
        <f t="shared" si="1"/>
        <v>PAS</v>
      </c>
      <c r="F18" s="6" t="str">
        <f t="shared" si="2"/>
        <v>NJDEP 15001</v>
      </c>
      <c r="G18" s="18">
        <v>42835.265972222223</v>
      </c>
      <c r="H18" s="13">
        <v>42835.265972222223</v>
      </c>
      <c r="I18" s="6" t="s">
        <v>61</v>
      </c>
      <c r="J18" s="15">
        <v>42844.474305555559</v>
      </c>
      <c r="K18" s="13">
        <v>42844.474305555559</v>
      </c>
      <c r="L18" s="11" t="str">
        <f t="shared" si="3"/>
        <v>9.39</v>
      </c>
      <c r="M18" s="11" t="str">
        <f t="shared" si="4"/>
        <v>2.00</v>
      </c>
      <c r="N18" s="8">
        <v>1</v>
      </c>
      <c r="O18" s="8" t="s">
        <v>95</v>
      </c>
      <c r="P18" s="8"/>
      <c r="S18" s="10" t="s">
        <v>7</v>
      </c>
      <c r="T18" s="10">
        <v>9.3900000000000008E-3</v>
      </c>
      <c r="U18" s="10">
        <f t="shared" si="5"/>
        <v>2</v>
      </c>
      <c r="V18" s="10">
        <f t="shared" si="6"/>
        <v>15</v>
      </c>
      <c r="W18" s="10">
        <v>2E-3</v>
      </c>
      <c r="X18" s="10">
        <f t="shared" si="7"/>
        <v>2</v>
      </c>
      <c r="Y18" s="10">
        <f t="shared" si="8"/>
        <v>-1</v>
      </c>
    </row>
    <row r="19" spans="2:25" ht="14.25" customHeight="1">
      <c r="B19" s="6" t="str">
        <f t="shared" si="0"/>
        <v>#9A</v>
      </c>
      <c r="C19" s="8" t="s">
        <v>95</v>
      </c>
      <c r="D19" s="6" t="s">
        <v>72</v>
      </c>
      <c r="E19" s="6" t="str">
        <f t="shared" si="1"/>
        <v>PAS</v>
      </c>
      <c r="F19" s="6" t="str">
        <f t="shared" si="2"/>
        <v>NJDEP 15001</v>
      </c>
      <c r="G19" s="18">
        <v>42835.270833333336</v>
      </c>
      <c r="H19" s="13">
        <v>42835.270833333336</v>
      </c>
      <c r="I19" s="6" t="s">
        <v>61</v>
      </c>
      <c r="J19" s="15">
        <v>42844.477083333331</v>
      </c>
      <c r="K19" s="13">
        <v>42844.477083333331</v>
      </c>
      <c r="L19" s="11" t="str">
        <f t="shared" si="3"/>
        <v>4.90</v>
      </c>
      <c r="M19" s="11" t="str">
        <f t="shared" si="4"/>
        <v>2.00</v>
      </c>
      <c r="N19" s="8">
        <v>1</v>
      </c>
      <c r="O19" s="8" t="s">
        <v>95</v>
      </c>
      <c r="P19" s="8"/>
      <c r="S19" s="10" t="s">
        <v>20</v>
      </c>
      <c r="T19" s="10">
        <v>4.8999999999999998E-3</v>
      </c>
      <c r="U19" s="10">
        <f t="shared" si="5"/>
        <v>2</v>
      </c>
      <c r="V19" s="10">
        <f t="shared" si="6"/>
        <v>1</v>
      </c>
      <c r="W19" s="10">
        <v>2E-3</v>
      </c>
      <c r="X19" s="10">
        <f t="shared" si="7"/>
        <v>2</v>
      </c>
      <c r="Y19" s="10">
        <f t="shared" si="8"/>
        <v>-1</v>
      </c>
    </row>
    <row r="20" spans="2:25" ht="14.25" customHeight="1">
      <c r="B20" s="6" t="str">
        <f t="shared" si="0"/>
        <v>#10A</v>
      </c>
      <c r="C20" s="8" t="s">
        <v>95</v>
      </c>
      <c r="D20" s="6" t="s">
        <v>73</v>
      </c>
      <c r="E20" s="6" t="str">
        <f t="shared" si="1"/>
        <v>PAS</v>
      </c>
      <c r="F20" s="6" t="str">
        <f t="shared" si="2"/>
        <v>NJDEP 15001</v>
      </c>
      <c r="G20" s="18">
        <v>42835.274305555555</v>
      </c>
      <c r="H20" s="13">
        <v>42835.274305555555</v>
      </c>
      <c r="I20" s="6" t="s">
        <v>61</v>
      </c>
      <c r="J20" s="15">
        <v>42844.479861111111</v>
      </c>
      <c r="K20" s="13">
        <v>42844.479861111111</v>
      </c>
      <c r="L20" s="11" t="str">
        <f t="shared" si="3"/>
        <v>4.41</v>
      </c>
      <c r="M20" s="11" t="str">
        <f t="shared" si="4"/>
        <v>2.00</v>
      </c>
      <c r="N20" s="8">
        <v>1</v>
      </c>
      <c r="O20" s="8" t="s">
        <v>95</v>
      </c>
      <c r="P20" s="8"/>
      <c r="S20" s="10" t="s">
        <v>31</v>
      </c>
      <c r="T20" s="10">
        <v>4.4099999999999999E-3</v>
      </c>
      <c r="U20" s="10">
        <f t="shared" si="5"/>
        <v>2</v>
      </c>
      <c r="V20" s="10">
        <f t="shared" si="6"/>
        <v>2</v>
      </c>
      <c r="W20" s="10">
        <v>2E-3</v>
      </c>
      <c r="X20" s="10">
        <f t="shared" si="7"/>
        <v>2</v>
      </c>
      <c r="Y20" s="10">
        <f t="shared" si="8"/>
        <v>-1</v>
      </c>
    </row>
    <row r="21" spans="2:25" ht="14.25" customHeight="1">
      <c r="B21" s="6" t="str">
        <f t="shared" si="0"/>
        <v>#11A</v>
      </c>
      <c r="C21" s="8" t="s">
        <v>95</v>
      </c>
      <c r="D21" s="6" t="s">
        <v>74</v>
      </c>
      <c r="E21" s="6" t="str">
        <f t="shared" si="1"/>
        <v>PAS</v>
      </c>
      <c r="F21" s="6" t="str">
        <f t="shared" si="2"/>
        <v>NJDEP 15001</v>
      </c>
      <c r="G21" s="18">
        <v>42835.277083333334</v>
      </c>
      <c r="H21" s="13">
        <v>42835.277083333334</v>
      </c>
      <c r="I21" s="6" t="s">
        <v>61</v>
      </c>
      <c r="J21" s="15">
        <v>42844.487500000003</v>
      </c>
      <c r="K21" s="13">
        <v>42844.487500000003</v>
      </c>
      <c r="L21" s="11" t="str">
        <f t="shared" si="3"/>
        <v>1.17</v>
      </c>
      <c r="M21" s="11" t="str">
        <f t="shared" si="4"/>
        <v>2.00</v>
      </c>
      <c r="N21" s="8">
        <v>1</v>
      </c>
      <c r="O21" s="8" t="s">
        <v>95</v>
      </c>
      <c r="P21" s="8" t="s">
        <v>59</v>
      </c>
      <c r="S21" s="10" t="s">
        <v>30</v>
      </c>
      <c r="T21" s="10">
        <v>1.17E-3</v>
      </c>
      <c r="U21" s="10">
        <f t="shared" si="5"/>
        <v>2</v>
      </c>
      <c r="V21" s="10">
        <f t="shared" si="6"/>
        <v>2</v>
      </c>
      <c r="W21" s="10">
        <v>2E-3</v>
      </c>
      <c r="X21" s="10">
        <f t="shared" si="7"/>
        <v>2</v>
      </c>
      <c r="Y21" s="10">
        <f t="shared" si="8"/>
        <v>-1</v>
      </c>
    </row>
    <row r="22" spans="2:25" ht="14.25" customHeight="1">
      <c r="B22" s="6" t="str">
        <f t="shared" si="0"/>
        <v>#12A</v>
      </c>
      <c r="C22" s="8" t="s">
        <v>95</v>
      </c>
      <c r="D22" s="6" t="s">
        <v>75</v>
      </c>
      <c r="E22" s="6" t="str">
        <f t="shared" si="1"/>
        <v>PAS</v>
      </c>
      <c r="F22" s="6" t="str">
        <f t="shared" si="2"/>
        <v>NJDEP 15001</v>
      </c>
      <c r="G22" s="18">
        <v>42835.27847222222</v>
      </c>
      <c r="H22" s="13">
        <v>42835.27847222222</v>
      </c>
      <c r="I22" s="6" t="s">
        <v>61</v>
      </c>
      <c r="J22" s="15">
        <v>42844.490277777775</v>
      </c>
      <c r="K22" s="13">
        <v>42844.490277777775</v>
      </c>
      <c r="L22" s="11" t="str">
        <f t="shared" si="3"/>
        <v>1.41</v>
      </c>
      <c r="M22" s="11" t="str">
        <f t="shared" si="4"/>
        <v>2.00</v>
      </c>
      <c r="N22" s="8">
        <v>1</v>
      </c>
      <c r="O22" s="8" t="s">
        <v>95</v>
      </c>
      <c r="P22" s="8" t="s">
        <v>59</v>
      </c>
      <c r="S22" s="10" t="s">
        <v>19</v>
      </c>
      <c r="T22" s="10">
        <v>1.41E-3</v>
      </c>
      <c r="U22" s="10">
        <f t="shared" si="5"/>
        <v>2</v>
      </c>
      <c r="V22" s="10">
        <f t="shared" si="6"/>
        <v>2</v>
      </c>
      <c r="W22" s="10">
        <v>2E-3</v>
      </c>
      <c r="X22" s="10">
        <f t="shared" si="7"/>
        <v>2</v>
      </c>
      <c r="Y22" s="10">
        <f t="shared" si="8"/>
        <v>-1</v>
      </c>
    </row>
    <row r="23" spans="2:25" ht="14.25" customHeight="1">
      <c r="B23" s="6" t="str">
        <f t="shared" si="0"/>
        <v>#13A</v>
      </c>
      <c r="C23" s="8" t="s">
        <v>95</v>
      </c>
      <c r="D23" s="6" t="s">
        <v>76</v>
      </c>
      <c r="E23" s="6" t="str">
        <f t="shared" si="1"/>
        <v>PAS</v>
      </c>
      <c r="F23" s="6" t="str">
        <f t="shared" si="2"/>
        <v>NJDEP 15001</v>
      </c>
      <c r="G23" s="18">
        <v>42835.280555555553</v>
      </c>
      <c r="H23" s="13">
        <v>42835.280555555553</v>
      </c>
      <c r="I23" s="6" t="s">
        <v>61</v>
      </c>
      <c r="J23" s="15">
        <v>42844.493055555555</v>
      </c>
      <c r="K23" s="13">
        <v>42844.493055555555</v>
      </c>
      <c r="L23" s="11" t="str">
        <f t="shared" si="3"/>
        <v>1.41</v>
      </c>
      <c r="M23" s="11" t="str">
        <f t="shared" si="4"/>
        <v>2.00</v>
      </c>
      <c r="N23" s="8">
        <v>1</v>
      </c>
      <c r="O23" s="8" t="s">
        <v>95</v>
      </c>
      <c r="P23" s="8" t="s">
        <v>59</v>
      </c>
      <c r="S23" s="10" t="s">
        <v>37</v>
      </c>
      <c r="T23" s="10">
        <v>1.41E-3</v>
      </c>
      <c r="U23" s="10">
        <f t="shared" si="5"/>
        <v>2</v>
      </c>
      <c r="V23" s="10">
        <f t="shared" si="6"/>
        <v>2</v>
      </c>
      <c r="W23" s="10">
        <v>2E-3</v>
      </c>
      <c r="X23" s="10">
        <f t="shared" si="7"/>
        <v>2</v>
      </c>
      <c r="Y23" s="10">
        <f t="shared" si="8"/>
        <v>-1</v>
      </c>
    </row>
    <row r="24" spans="2:25" ht="14.25" customHeight="1">
      <c r="B24" s="6" t="str">
        <f t="shared" si="0"/>
        <v>#14A</v>
      </c>
      <c r="C24" s="8" t="s">
        <v>95</v>
      </c>
      <c r="D24" s="6" t="s">
        <v>77</v>
      </c>
      <c r="E24" s="6" t="str">
        <f t="shared" si="1"/>
        <v>PAS</v>
      </c>
      <c r="F24" s="6" t="str">
        <f t="shared" si="2"/>
        <v>NJDEP 15001</v>
      </c>
      <c r="G24" s="18">
        <v>42835.281944444447</v>
      </c>
      <c r="H24" s="13">
        <v>42835.281944444447</v>
      </c>
      <c r="I24" s="6" t="s">
        <v>61</v>
      </c>
      <c r="J24" s="15">
        <v>42844.495833333334</v>
      </c>
      <c r="K24" s="13">
        <v>42844.495833333334</v>
      </c>
      <c r="L24" s="11" t="str">
        <f t="shared" si="3"/>
        <v>1.17</v>
      </c>
      <c r="M24" s="11" t="str">
        <f t="shared" si="4"/>
        <v>2.00</v>
      </c>
      <c r="N24" s="8">
        <v>1</v>
      </c>
      <c r="O24" s="8" t="s">
        <v>95</v>
      </c>
      <c r="P24" s="8" t="s">
        <v>59</v>
      </c>
      <c r="S24" s="10" t="s">
        <v>38</v>
      </c>
      <c r="T24" s="10">
        <v>1.17E-3</v>
      </c>
      <c r="U24" s="10">
        <f t="shared" si="5"/>
        <v>2</v>
      </c>
      <c r="V24" s="10">
        <f t="shared" si="6"/>
        <v>2</v>
      </c>
      <c r="W24" s="10">
        <v>2E-3</v>
      </c>
      <c r="X24" s="10">
        <f t="shared" si="7"/>
        <v>2</v>
      </c>
      <c r="Y24" s="10">
        <f t="shared" si="8"/>
        <v>-1</v>
      </c>
    </row>
    <row r="25" spans="2:25" ht="14.25" customHeight="1">
      <c r="B25" s="6" t="str">
        <f t="shared" si="0"/>
        <v>#15A</v>
      </c>
      <c r="C25" s="8" t="s">
        <v>95</v>
      </c>
      <c r="D25" s="6" t="s">
        <v>78</v>
      </c>
      <c r="E25" s="6" t="str">
        <f t="shared" si="1"/>
        <v>PAS</v>
      </c>
      <c r="F25" s="6" t="str">
        <f t="shared" si="2"/>
        <v>NJDEP 15001</v>
      </c>
      <c r="G25" s="18">
        <v>42835.283333333333</v>
      </c>
      <c r="H25" s="13">
        <v>42835.283333333333</v>
      </c>
      <c r="I25" s="6" t="s">
        <v>61</v>
      </c>
      <c r="J25" s="15">
        <v>42844.498611111114</v>
      </c>
      <c r="K25" s="13">
        <v>42844.498611111114</v>
      </c>
      <c r="L25" s="11" t="str">
        <f t="shared" si="3"/>
        <v>0.667</v>
      </c>
      <c r="M25" s="11" t="str">
        <f t="shared" si="4"/>
        <v>2.00</v>
      </c>
      <c r="N25" s="8">
        <v>1</v>
      </c>
      <c r="O25" s="8" t="s">
        <v>95</v>
      </c>
      <c r="P25" s="8" t="s">
        <v>59</v>
      </c>
      <c r="S25" s="10" t="s">
        <v>6</v>
      </c>
      <c r="T25" s="10">
        <v>6.6699999999999995E-4</v>
      </c>
      <c r="U25" s="10">
        <f t="shared" si="5"/>
        <v>3</v>
      </c>
      <c r="V25" s="10">
        <f t="shared" si="6"/>
        <v>3</v>
      </c>
      <c r="W25" s="10">
        <v>2E-3</v>
      </c>
      <c r="X25" s="10">
        <f t="shared" si="7"/>
        <v>2</v>
      </c>
      <c r="Y25" s="10">
        <f t="shared" si="8"/>
        <v>-1</v>
      </c>
    </row>
    <row r="26" spans="2:25" ht="14.25" customHeight="1">
      <c r="B26" s="6" t="str">
        <f t="shared" si="0"/>
        <v>#16A</v>
      </c>
      <c r="C26" s="8" t="s">
        <v>95</v>
      </c>
      <c r="D26" s="6" t="s">
        <v>79</v>
      </c>
      <c r="E26" s="6" t="str">
        <f t="shared" si="1"/>
        <v>PAS</v>
      </c>
      <c r="F26" s="6" t="str">
        <f t="shared" si="2"/>
        <v>NJDEP 15001</v>
      </c>
      <c r="G26" s="18">
        <v>42835.289583333331</v>
      </c>
      <c r="H26" s="13">
        <v>42835.289583333331</v>
      </c>
      <c r="I26" s="6" t="s">
        <v>61</v>
      </c>
      <c r="J26" s="15">
        <v>42844.501388888886</v>
      </c>
      <c r="K26" s="13">
        <v>42844.501388888886</v>
      </c>
      <c r="L26" s="11" t="str">
        <f t="shared" si="3"/>
        <v>0.667</v>
      </c>
      <c r="M26" s="11" t="str">
        <f t="shared" si="4"/>
        <v>2.00</v>
      </c>
      <c r="N26" s="8">
        <v>1</v>
      </c>
      <c r="O26" s="8" t="s">
        <v>95</v>
      </c>
      <c r="P26" s="8" t="s">
        <v>59</v>
      </c>
      <c r="S26" s="10" t="s">
        <v>41</v>
      </c>
      <c r="T26" s="10">
        <v>6.6699999999999995E-4</v>
      </c>
      <c r="U26" s="10">
        <f t="shared" si="5"/>
        <v>3</v>
      </c>
      <c r="V26" s="10">
        <f t="shared" si="6"/>
        <v>3</v>
      </c>
      <c r="W26" s="10">
        <v>2E-3</v>
      </c>
      <c r="X26" s="10">
        <f t="shared" si="7"/>
        <v>2</v>
      </c>
      <c r="Y26" s="10">
        <f t="shared" si="8"/>
        <v>-1</v>
      </c>
    </row>
    <row r="27" spans="2:25" ht="14.25" customHeight="1">
      <c r="B27" s="6" t="str">
        <f t="shared" si="0"/>
        <v>#17A</v>
      </c>
      <c r="C27" s="8" t="s">
        <v>95</v>
      </c>
      <c r="D27" s="6" t="s">
        <v>80</v>
      </c>
      <c r="E27" s="6" t="str">
        <f t="shared" si="1"/>
        <v>PAS</v>
      </c>
      <c r="F27" s="6" t="str">
        <f t="shared" si="2"/>
        <v>NJDEP 15001</v>
      </c>
      <c r="G27" s="18">
        <v>42835.290972222225</v>
      </c>
      <c r="H27" s="13">
        <v>42835.290972222225</v>
      </c>
      <c r="I27" s="6" t="s">
        <v>61</v>
      </c>
      <c r="J27" s="15">
        <v>42844.503472222219</v>
      </c>
      <c r="K27" s="13">
        <v>42844.503472222219</v>
      </c>
      <c r="L27" s="11" t="str">
        <f t="shared" si="3"/>
        <v>0.916</v>
      </c>
      <c r="M27" s="11" t="str">
        <f t="shared" si="4"/>
        <v>2.00</v>
      </c>
      <c r="N27" s="8">
        <v>1</v>
      </c>
      <c r="O27" s="8" t="s">
        <v>95</v>
      </c>
      <c r="P27" s="8" t="s">
        <v>59</v>
      </c>
      <c r="S27" s="10" t="s">
        <v>39</v>
      </c>
      <c r="T27" s="10">
        <v>9.1600000000000004E-4</v>
      </c>
      <c r="U27" s="10">
        <f t="shared" si="5"/>
        <v>3</v>
      </c>
      <c r="V27" s="10">
        <f t="shared" si="6"/>
        <v>3</v>
      </c>
      <c r="W27" s="10">
        <v>2E-3</v>
      </c>
      <c r="X27" s="10">
        <f t="shared" si="7"/>
        <v>2</v>
      </c>
      <c r="Y27" s="10">
        <f t="shared" si="8"/>
        <v>-1</v>
      </c>
    </row>
    <row r="28" spans="2:25" ht="14.25" customHeight="1">
      <c r="B28" s="6" t="str">
        <f t="shared" si="0"/>
        <v>#18A</v>
      </c>
      <c r="C28" s="8" t="s">
        <v>95</v>
      </c>
      <c r="D28" s="6" t="s">
        <v>81</v>
      </c>
      <c r="E28" s="6" t="str">
        <f t="shared" si="1"/>
        <v>PAS</v>
      </c>
      <c r="F28" s="6" t="str">
        <f t="shared" si="2"/>
        <v>NJDEP 15001</v>
      </c>
      <c r="G28" s="18">
        <v>42835.294444444444</v>
      </c>
      <c r="H28" s="13">
        <v>42835.294444444444</v>
      </c>
      <c r="I28" s="6" t="s">
        <v>61</v>
      </c>
      <c r="J28" s="15">
        <v>42844.506249999999</v>
      </c>
      <c r="K28" s="13">
        <v>42844.506249999999</v>
      </c>
      <c r="L28" s="11" t="str">
        <f t="shared" si="3"/>
        <v>1.41</v>
      </c>
      <c r="M28" s="11" t="str">
        <f t="shared" si="4"/>
        <v>2.00</v>
      </c>
      <c r="N28" s="8">
        <v>1</v>
      </c>
      <c r="O28" s="8" t="s">
        <v>95</v>
      </c>
      <c r="P28" s="8" t="s">
        <v>59</v>
      </c>
      <c r="S28" s="10" t="s">
        <v>45</v>
      </c>
      <c r="T28" s="10">
        <v>1.41E-3</v>
      </c>
      <c r="U28" s="10">
        <f t="shared" si="5"/>
        <v>2</v>
      </c>
      <c r="V28" s="10">
        <f t="shared" si="6"/>
        <v>2</v>
      </c>
      <c r="W28" s="10">
        <v>2E-3</v>
      </c>
      <c r="X28" s="10">
        <f t="shared" si="7"/>
        <v>2</v>
      </c>
      <c r="Y28" s="10">
        <f t="shared" si="8"/>
        <v>-1</v>
      </c>
    </row>
    <row r="29" spans="2:25" ht="14.25" customHeight="1">
      <c r="B29" s="6" t="str">
        <f t="shared" si="0"/>
        <v>#19A</v>
      </c>
      <c r="C29" s="8" t="s">
        <v>95</v>
      </c>
      <c r="D29" s="6" t="s">
        <v>82</v>
      </c>
      <c r="E29" s="6" t="str">
        <f t="shared" si="1"/>
        <v>PAS</v>
      </c>
      <c r="F29" s="6" t="str">
        <f t="shared" si="2"/>
        <v>NJDEP 15001</v>
      </c>
      <c r="G29" s="18">
        <v>42835.297222222223</v>
      </c>
      <c r="H29" s="13">
        <v>42835.297222222223</v>
      </c>
      <c r="I29" s="6" t="s">
        <v>61</v>
      </c>
      <c r="J29" s="15">
        <v>42844.509027777778</v>
      </c>
      <c r="K29" s="13">
        <v>42844.509027777778</v>
      </c>
      <c r="L29" s="11" t="str">
        <f t="shared" si="3"/>
        <v>4.16</v>
      </c>
      <c r="M29" s="11" t="str">
        <f t="shared" si="4"/>
        <v>2.00</v>
      </c>
      <c r="N29" s="8">
        <v>1</v>
      </c>
      <c r="O29" s="8" t="s">
        <v>95</v>
      </c>
      <c r="P29" s="8"/>
      <c r="S29" s="10" t="s">
        <v>46</v>
      </c>
      <c r="T29" s="10">
        <v>4.1599999999999996E-3</v>
      </c>
      <c r="U29" s="10">
        <f t="shared" si="5"/>
        <v>2</v>
      </c>
      <c r="V29" s="10">
        <f t="shared" si="6"/>
        <v>2</v>
      </c>
      <c r="W29" s="10">
        <v>2E-3</v>
      </c>
      <c r="X29" s="10">
        <f t="shared" si="7"/>
        <v>2</v>
      </c>
      <c r="Y29" s="10">
        <f t="shared" si="8"/>
        <v>-1</v>
      </c>
    </row>
    <row r="30" spans="2:25" ht="14.25" customHeight="1">
      <c r="B30" s="6" t="str">
        <f t="shared" si="0"/>
        <v>#31A</v>
      </c>
      <c r="C30" s="8" t="s">
        <v>95</v>
      </c>
      <c r="D30" s="6" t="s">
        <v>83</v>
      </c>
      <c r="E30" s="6" t="str">
        <f t="shared" si="1"/>
        <v>PAS</v>
      </c>
      <c r="F30" s="6" t="str">
        <f t="shared" si="2"/>
        <v>NJDEP 15001</v>
      </c>
      <c r="G30" s="18">
        <v>42835.29791666667</v>
      </c>
      <c r="H30" s="13">
        <v>42835.29791666667</v>
      </c>
      <c r="I30" s="6" t="s">
        <v>61</v>
      </c>
      <c r="J30" s="15">
        <v>42844.519444444442</v>
      </c>
      <c r="K30" s="13">
        <v>42844.519444444442</v>
      </c>
      <c r="L30" s="11" t="str">
        <f t="shared" si="3"/>
        <v>9.39</v>
      </c>
      <c r="M30" s="11" t="str">
        <f t="shared" si="4"/>
        <v>2.00</v>
      </c>
      <c r="N30" s="8">
        <v>1</v>
      </c>
      <c r="O30" s="8" t="s">
        <v>95</v>
      </c>
      <c r="P30" s="8"/>
      <c r="S30" s="10" t="s">
        <v>47</v>
      </c>
      <c r="T30" s="10">
        <v>9.3900000000000008E-3</v>
      </c>
      <c r="U30" s="10">
        <f t="shared" si="5"/>
        <v>2</v>
      </c>
      <c r="V30" s="10">
        <f t="shared" si="6"/>
        <v>15</v>
      </c>
      <c r="W30" s="10">
        <v>2E-3</v>
      </c>
      <c r="X30" s="10">
        <f t="shared" si="7"/>
        <v>2</v>
      </c>
      <c r="Y30" s="10">
        <f t="shared" si="8"/>
        <v>-1</v>
      </c>
    </row>
    <row r="31" spans="2:25" ht="14.25" customHeight="1">
      <c r="B31" s="6" t="str">
        <f t="shared" si="0"/>
        <v>#20A</v>
      </c>
      <c r="C31" s="8" t="s">
        <v>95</v>
      </c>
      <c r="D31" s="6" t="s">
        <v>84</v>
      </c>
      <c r="E31" s="6" t="str">
        <f t="shared" si="1"/>
        <v>PAS</v>
      </c>
      <c r="F31" s="6" t="str">
        <f t="shared" si="2"/>
        <v>NJDEP 15001</v>
      </c>
      <c r="G31" s="18">
        <v>42835.299305555556</v>
      </c>
      <c r="H31" s="13">
        <v>42835.299305555556</v>
      </c>
      <c r="I31" s="6" t="s">
        <v>61</v>
      </c>
      <c r="J31" s="15">
        <v>42844.529861111114</v>
      </c>
      <c r="K31" s="13">
        <v>42844.529861111114</v>
      </c>
      <c r="L31" s="11" t="str">
        <f t="shared" si="3"/>
        <v>2.16</v>
      </c>
      <c r="M31" s="11" t="str">
        <f t="shared" si="4"/>
        <v>2.00</v>
      </c>
      <c r="N31" s="8">
        <v>1</v>
      </c>
      <c r="O31" s="8" t="s">
        <v>95</v>
      </c>
      <c r="P31" s="8"/>
      <c r="S31" s="10" t="s">
        <v>48</v>
      </c>
      <c r="T31" s="10">
        <v>2.16E-3</v>
      </c>
      <c r="U31" s="10">
        <f t="shared" si="5"/>
        <v>2</v>
      </c>
      <c r="V31" s="10">
        <f t="shared" si="6"/>
        <v>2</v>
      </c>
      <c r="W31" s="10">
        <v>2E-3</v>
      </c>
      <c r="X31" s="10">
        <f t="shared" si="7"/>
        <v>2</v>
      </c>
      <c r="Y31" s="10">
        <f t="shared" si="8"/>
        <v>-1</v>
      </c>
    </row>
    <row r="32" spans="2:25" ht="14.25" customHeight="1">
      <c r="B32" s="6" t="str">
        <f t="shared" si="0"/>
        <v>#21A</v>
      </c>
      <c r="C32" s="8" t="s">
        <v>95</v>
      </c>
      <c r="D32" s="6" t="s">
        <v>85</v>
      </c>
      <c r="E32" s="6" t="str">
        <f t="shared" si="1"/>
        <v>PAS</v>
      </c>
      <c r="F32" s="6" t="str">
        <f t="shared" si="2"/>
        <v>NJDEP 15001</v>
      </c>
      <c r="G32" s="18">
        <v>42835.301388888889</v>
      </c>
      <c r="H32" s="13">
        <v>42835.301388888889</v>
      </c>
      <c r="I32" s="6" t="s">
        <v>61</v>
      </c>
      <c r="J32" s="15">
        <v>42844.532638888886</v>
      </c>
      <c r="K32" s="13">
        <v>42844.532638888886</v>
      </c>
      <c r="L32" s="11" t="str">
        <f t="shared" si="3"/>
        <v>3.91</v>
      </c>
      <c r="M32" s="11" t="str">
        <f t="shared" si="4"/>
        <v>2.00</v>
      </c>
      <c r="N32" s="8">
        <v>1</v>
      </c>
      <c r="O32" s="8" t="s">
        <v>95</v>
      </c>
      <c r="P32" s="8"/>
      <c r="S32" s="10" t="s">
        <v>49</v>
      </c>
      <c r="T32" s="10">
        <v>3.9100000000000003E-3</v>
      </c>
      <c r="U32" s="10">
        <f t="shared" si="5"/>
        <v>2</v>
      </c>
      <c r="V32" s="10">
        <f t="shared" si="6"/>
        <v>2</v>
      </c>
      <c r="W32" s="10">
        <v>2E-3</v>
      </c>
      <c r="X32" s="10">
        <f t="shared" si="7"/>
        <v>2</v>
      </c>
      <c r="Y32" s="10">
        <f t="shared" si="8"/>
        <v>-1</v>
      </c>
    </row>
    <row r="33" spans="2:25" ht="14.25" customHeight="1">
      <c r="B33" s="6" t="str">
        <f t="shared" si="0"/>
        <v>#23A</v>
      </c>
      <c r="C33" s="8" t="s">
        <v>95</v>
      </c>
      <c r="D33" s="6" t="s">
        <v>86</v>
      </c>
      <c r="E33" s="6" t="str">
        <f t="shared" si="1"/>
        <v>PAS</v>
      </c>
      <c r="F33" s="6" t="str">
        <f t="shared" si="2"/>
        <v>NJDEP 15001</v>
      </c>
      <c r="G33" s="18">
        <v>42835.304166666669</v>
      </c>
      <c r="H33" s="13">
        <v>42835.304166666669</v>
      </c>
      <c r="I33" s="6" t="s">
        <v>61</v>
      </c>
      <c r="J33" s="15">
        <v>42844.535416666666</v>
      </c>
      <c r="K33" s="13">
        <v>42844.535416666666</v>
      </c>
      <c r="L33" s="11" t="str">
        <f t="shared" si="3"/>
        <v>1.17</v>
      </c>
      <c r="M33" s="11" t="str">
        <f t="shared" si="4"/>
        <v>2.00</v>
      </c>
      <c r="N33" s="8">
        <v>1</v>
      </c>
      <c r="O33" s="8" t="s">
        <v>95</v>
      </c>
      <c r="P33" s="8" t="s">
        <v>59</v>
      </c>
      <c r="S33" s="10" t="s">
        <v>50</v>
      </c>
      <c r="T33" s="10">
        <v>1.17E-3</v>
      </c>
      <c r="U33" s="10">
        <f t="shared" si="5"/>
        <v>2</v>
      </c>
      <c r="V33" s="10">
        <f t="shared" si="6"/>
        <v>2</v>
      </c>
      <c r="W33" s="10">
        <v>2E-3</v>
      </c>
      <c r="X33" s="10">
        <f t="shared" si="7"/>
        <v>2</v>
      </c>
      <c r="Y33" s="10">
        <f t="shared" si="8"/>
        <v>-1</v>
      </c>
    </row>
    <row r="34" spans="2:25" ht="14.25" customHeight="1">
      <c r="B34" s="6" t="str">
        <f t="shared" si="0"/>
        <v>#24A</v>
      </c>
      <c r="C34" s="8" t="s">
        <v>95</v>
      </c>
      <c r="D34" s="6" t="s">
        <v>87</v>
      </c>
      <c r="E34" s="6" t="str">
        <f t="shared" si="1"/>
        <v>PAS</v>
      </c>
      <c r="F34" s="6" t="str">
        <f t="shared" si="2"/>
        <v>NJDEP 15001</v>
      </c>
      <c r="G34" s="18">
        <v>42835.306944444441</v>
      </c>
      <c r="H34" s="13">
        <v>42835.306944444441</v>
      </c>
      <c r="I34" s="6" t="s">
        <v>61</v>
      </c>
      <c r="J34" s="15">
        <v>42844.537499999999</v>
      </c>
      <c r="K34" s="13">
        <v>42844.537499999999</v>
      </c>
      <c r="L34" s="11" t="str">
        <f t="shared" si="3"/>
        <v>1.41</v>
      </c>
      <c r="M34" s="11" t="str">
        <f t="shared" si="4"/>
        <v>2.00</v>
      </c>
      <c r="N34" s="8">
        <v>1</v>
      </c>
      <c r="O34" s="8" t="s">
        <v>95</v>
      </c>
      <c r="P34" s="8" t="s">
        <v>59</v>
      </c>
      <c r="S34" s="10" t="s">
        <v>51</v>
      </c>
      <c r="T34" s="10">
        <v>1.41E-3</v>
      </c>
      <c r="U34" s="10">
        <f t="shared" si="5"/>
        <v>2</v>
      </c>
      <c r="V34" s="10">
        <f t="shared" si="6"/>
        <v>2</v>
      </c>
      <c r="W34" s="10">
        <v>2E-3</v>
      </c>
      <c r="X34" s="10">
        <f t="shared" si="7"/>
        <v>2</v>
      </c>
      <c r="Y34" s="10">
        <f t="shared" si="8"/>
        <v>-1</v>
      </c>
    </row>
    <row r="35" spans="2:25" ht="14.25" customHeight="1">
      <c r="B35" s="6" t="str">
        <f t="shared" si="0"/>
        <v>#25A</v>
      </c>
      <c r="C35" s="8" t="s">
        <v>95</v>
      </c>
      <c r="D35" s="6" t="s">
        <v>88</v>
      </c>
      <c r="E35" s="6" t="str">
        <f t="shared" si="1"/>
        <v>PAS</v>
      </c>
      <c r="F35" s="6" t="str">
        <f t="shared" si="2"/>
        <v>NJDEP 15001</v>
      </c>
      <c r="G35" s="18">
        <v>42835.307638888888</v>
      </c>
      <c r="H35" s="13">
        <v>42835.307638888888</v>
      </c>
      <c r="I35" s="6" t="s">
        <v>61</v>
      </c>
      <c r="J35" s="15">
        <v>42844.540277777778</v>
      </c>
      <c r="K35" s="13">
        <v>42844.540277777778</v>
      </c>
      <c r="L35" s="11" t="str">
        <f t="shared" si="3"/>
        <v>0.916</v>
      </c>
      <c r="M35" s="11" t="str">
        <f t="shared" si="4"/>
        <v>2.00</v>
      </c>
      <c r="N35" s="8">
        <v>1</v>
      </c>
      <c r="O35" s="8" t="s">
        <v>95</v>
      </c>
      <c r="P35" s="8" t="s">
        <v>59</v>
      </c>
      <c r="S35" s="10" t="s">
        <v>52</v>
      </c>
      <c r="T35" s="10">
        <v>9.1600000000000004E-4</v>
      </c>
      <c r="U35" s="10">
        <f t="shared" si="5"/>
        <v>3</v>
      </c>
      <c r="V35" s="10">
        <f t="shared" si="6"/>
        <v>3</v>
      </c>
      <c r="W35" s="10">
        <v>2E-3</v>
      </c>
      <c r="X35" s="10">
        <f t="shared" si="7"/>
        <v>2</v>
      </c>
      <c r="Y35" s="10">
        <f t="shared" si="8"/>
        <v>-1</v>
      </c>
    </row>
    <row r="36" spans="2:25" ht="14.25" customHeight="1">
      <c r="B36" s="6" t="str">
        <f t="shared" si="0"/>
        <v>#26A</v>
      </c>
      <c r="C36" s="8" t="s">
        <v>95</v>
      </c>
      <c r="D36" s="6" t="s">
        <v>89</v>
      </c>
      <c r="E36" s="6" t="str">
        <f t="shared" si="1"/>
        <v>PAS</v>
      </c>
      <c r="F36" s="6" t="str">
        <f t="shared" si="2"/>
        <v>NJDEP 15001</v>
      </c>
      <c r="G36" s="18">
        <v>42835.30972222222</v>
      </c>
      <c r="H36" s="13">
        <v>42835.30972222222</v>
      </c>
      <c r="I36" s="6" t="s">
        <v>61</v>
      </c>
      <c r="J36" s="15">
        <v>42844.54791666667</v>
      </c>
      <c r="K36" s="13">
        <v>42844.54791666667</v>
      </c>
      <c r="L36" s="11" t="str">
        <f t="shared" si="3"/>
        <v>1.41</v>
      </c>
      <c r="M36" s="11" t="str">
        <f t="shared" si="4"/>
        <v>2.00</v>
      </c>
      <c r="N36" s="8">
        <v>1</v>
      </c>
      <c r="O36" s="8" t="s">
        <v>95</v>
      </c>
      <c r="P36" s="8" t="s">
        <v>59</v>
      </c>
      <c r="S36" s="10" t="s">
        <v>53</v>
      </c>
      <c r="T36" s="10">
        <v>1.41E-3</v>
      </c>
      <c r="U36" s="10">
        <f t="shared" si="5"/>
        <v>2</v>
      </c>
      <c r="V36" s="10">
        <f t="shared" si="6"/>
        <v>2</v>
      </c>
      <c r="W36" s="10">
        <v>2E-3</v>
      </c>
      <c r="X36" s="10">
        <f t="shared" si="7"/>
        <v>2</v>
      </c>
      <c r="Y36" s="10">
        <f t="shared" si="8"/>
        <v>-1</v>
      </c>
    </row>
    <row r="37" spans="2:25" ht="14.25" customHeight="1">
      <c r="B37" s="6" t="str">
        <f t="shared" si="0"/>
        <v>#22A</v>
      </c>
      <c r="C37" s="8" t="s">
        <v>95</v>
      </c>
      <c r="D37" s="6" t="s">
        <v>90</v>
      </c>
      <c r="E37" s="6" t="str">
        <f t="shared" si="1"/>
        <v>PAS</v>
      </c>
      <c r="F37" s="6" t="str">
        <f t="shared" si="2"/>
        <v>NJDEP 15001</v>
      </c>
      <c r="G37" s="18">
        <v>42835.313888888886</v>
      </c>
      <c r="H37" s="13">
        <v>42835.313888888886</v>
      </c>
      <c r="I37" s="6" t="s">
        <v>61</v>
      </c>
      <c r="J37" s="15">
        <v>42844.618055555555</v>
      </c>
      <c r="K37" s="13">
        <v>42844.618055555555</v>
      </c>
      <c r="L37" s="22" t="str">
        <f t="shared" si="3"/>
        <v>16.8</v>
      </c>
      <c r="M37" s="11" t="str">
        <f t="shared" si="4"/>
        <v>4.00</v>
      </c>
      <c r="N37" s="8">
        <v>2</v>
      </c>
      <c r="O37" s="8" t="s">
        <v>95</v>
      </c>
      <c r="P37" s="8"/>
      <c r="S37" s="10" t="s">
        <v>54</v>
      </c>
      <c r="T37" s="10">
        <v>1.6799999999999999E-2</v>
      </c>
      <c r="U37" s="10">
        <f t="shared" si="5"/>
        <v>1</v>
      </c>
      <c r="V37" s="10">
        <f t="shared" si="6"/>
        <v>15</v>
      </c>
      <c r="W37" s="10">
        <v>4.0000000000000001E-3</v>
      </c>
      <c r="X37" s="10">
        <f t="shared" si="7"/>
        <v>2</v>
      </c>
      <c r="Y37" s="10">
        <f t="shared" si="8"/>
        <v>-1</v>
      </c>
    </row>
    <row r="38" spans="2:25" ht="14.25" customHeight="1">
      <c r="B38" s="6" t="str">
        <f t="shared" si="0"/>
        <v>#27A</v>
      </c>
      <c r="C38" s="8" t="s">
        <v>95</v>
      </c>
      <c r="D38" s="6" t="s">
        <v>91</v>
      </c>
      <c r="E38" s="6" t="str">
        <f t="shared" si="1"/>
        <v>PAS</v>
      </c>
      <c r="F38" s="6" t="str">
        <f t="shared" si="2"/>
        <v>NJDEP 15001</v>
      </c>
      <c r="G38" s="18">
        <v>42835.318749999999</v>
      </c>
      <c r="H38" s="13">
        <v>42835.318749999999</v>
      </c>
      <c r="I38" s="6" t="s">
        <v>61</v>
      </c>
      <c r="J38" s="15">
        <v>42844.553472222222</v>
      </c>
      <c r="K38" s="13">
        <v>42844.553472222222</v>
      </c>
      <c r="L38" s="11" t="str">
        <f t="shared" si="3"/>
        <v>0.667</v>
      </c>
      <c r="M38" s="11" t="str">
        <f t="shared" si="4"/>
        <v>2.00</v>
      </c>
      <c r="N38" s="8">
        <v>1</v>
      </c>
      <c r="O38" s="8" t="s">
        <v>95</v>
      </c>
      <c r="P38" s="8" t="s">
        <v>59</v>
      </c>
      <c r="S38" s="10" t="s">
        <v>55</v>
      </c>
      <c r="T38" s="10">
        <v>6.6699999999999995E-4</v>
      </c>
      <c r="U38" s="10">
        <f t="shared" si="5"/>
        <v>3</v>
      </c>
      <c r="V38" s="10">
        <f t="shared" si="6"/>
        <v>3</v>
      </c>
      <c r="W38" s="10">
        <v>2E-3</v>
      </c>
      <c r="X38" s="10">
        <f t="shared" si="7"/>
        <v>2</v>
      </c>
      <c r="Y38" s="10">
        <f t="shared" si="8"/>
        <v>-1</v>
      </c>
    </row>
    <row r="39" spans="2:25" ht="14.25" customHeight="1">
      <c r="B39" s="6" t="str">
        <f t="shared" si="0"/>
        <v>#28A</v>
      </c>
      <c r="C39" s="8" t="s">
        <v>95</v>
      </c>
      <c r="D39" s="6" t="s">
        <v>92</v>
      </c>
      <c r="E39" s="6" t="str">
        <f t="shared" si="1"/>
        <v>PAS</v>
      </c>
      <c r="F39" s="6" t="str">
        <f t="shared" si="2"/>
        <v>NJDEP 15001</v>
      </c>
      <c r="G39" s="18">
        <v>42835.319444444445</v>
      </c>
      <c r="H39" s="13">
        <v>42835.319444444445</v>
      </c>
      <c r="I39" s="6" t="s">
        <v>61</v>
      </c>
      <c r="J39" s="15">
        <v>42844.555555555555</v>
      </c>
      <c r="K39" s="13">
        <v>42844.555555555555</v>
      </c>
      <c r="L39" s="11" t="str">
        <f t="shared" si="3"/>
        <v>0.417</v>
      </c>
      <c r="M39" s="11" t="str">
        <f t="shared" si="4"/>
        <v>2.00</v>
      </c>
      <c r="N39" s="8">
        <v>1</v>
      </c>
      <c r="O39" s="8" t="s">
        <v>95</v>
      </c>
      <c r="P39" s="8" t="s">
        <v>60</v>
      </c>
      <c r="S39" s="10" t="s">
        <v>56</v>
      </c>
      <c r="T39" s="10">
        <v>4.17E-4</v>
      </c>
      <c r="U39" s="10">
        <f t="shared" si="5"/>
        <v>3</v>
      </c>
      <c r="V39" s="10">
        <f t="shared" si="6"/>
        <v>3</v>
      </c>
      <c r="W39" s="10">
        <v>2E-3</v>
      </c>
      <c r="X39" s="10">
        <f t="shared" si="7"/>
        <v>2</v>
      </c>
      <c r="Y39" s="10">
        <f t="shared" si="8"/>
        <v>-1</v>
      </c>
    </row>
    <row r="40" spans="2:25" ht="14.25" customHeight="1">
      <c r="B40" s="6" t="str">
        <f t="shared" si="0"/>
        <v>#32A</v>
      </c>
      <c r="C40" s="8" t="s">
        <v>95</v>
      </c>
      <c r="D40" s="6" t="s">
        <v>93</v>
      </c>
      <c r="E40" s="6" t="str">
        <f t="shared" si="1"/>
        <v>PAS</v>
      </c>
      <c r="F40" s="6" t="str">
        <f t="shared" si="2"/>
        <v>NJDEP 15001</v>
      </c>
      <c r="G40" s="18">
        <v>42835.324305555558</v>
      </c>
      <c r="H40" s="13">
        <v>42835.324305555558</v>
      </c>
      <c r="I40" s="6" t="s">
        <v>61</v>
      </c>
      <c r="J40" s="15">
        <v>42844.558333333334</v>
      </c>
      <c r="K40" s="13">
        <v>42844.558333333334</v>
      </c>
      <c r="L40" s="11" t="str">
        <f t="shared" si="3"/>
        <v>0.168</v>
      </c>
      <c r="M40" s="11" t="str">
        <f t="shared" si="4"/>
        <v>2.00</v>
      </c>
      <c r="N40" s="8">
        <v>1</v>
      </c>
      <c r="O40" s="8" t="s">
        <v>95</v>
      </c>
      <c r="P40" s="8" t="s">
        <v>60</v>
      </c>
      <c r="S40" s="10" t="s">
        <v>57</v>
      </c>
      <c r="T40" s="10">
        <v>1.6799999999999999E-4</v>
      </c>
      <c r="U40" s="10">
        <f t="shared" si="5"/>
        <v>3</v>
      </c>
      <c r="V40" s="10">
        <f t="shared" si="6"/>
        <v>3</v>
      </c>
      <c r="W40" s="10">
        <v>2E-3</v>
      </c>
      <c r="X40" s="10">
        <f t="shared" si="7"/>
        <v>2</v>
      </c>
      <c r="Y40" s="10">
        <f t="shared" si="8"/>
        <v>-1</v>
      </c>
    </row>
    <row r="41" spans="2:25" ht="14.25" customHeight="1">
      <c r="B41" s="6" t="str">
        <f t="shared" si="0"/>
        <v>ORA-4-10-FBA</v>
      </c>
      <c r="C41" s="8" t="s">
        <v>95</v>
      </c>
      <c r="D41" s="6" t="s">
        <v>94</v>
      </c>
      <c r="E41" s="6" t="str">
        <f t="shared" si="1"/>
        <v>PAS</v>
      </c>
      <c r="F41" s="6" t="str">
        <f t="shared" si="2"/>
        <v>NJDEP 15001</v>
      </c>
      <c r="G41" s="18">
        <v>42835.326388888891</v>
      </c>
      <c r="H41" s="13">
        <v>42835.326388888891</v>
      </c>
      <c r="I41" s="6" t="s">
        <v>61</v>
      </c>
      <c r="J41" s="15">
        <v>42844.561111111114</v>
      </c>
      <c r="K41" s="13">
        <v>42844.561111111114</v>
      </c>
      <c r="L41" s="11" t="str">
        <f t="shared" si="3"/>
        <v>-0.08</v>
      </c>
      <c r="M41" s="11" t="str">
        <f t="shared" si="4"/>
        <v>2.00</v>
      </c>
      <c r="N41" s="8">
        <v>1</v>
      </c>
      <c r="O41" s="8" t="s">
        <v>95</v>
      </c>
      <c r="P41" s="8" t="s">
        <v>60</v>
      </c>
      <c r="S41" s="10" t="s">
        <v>58</v>
      </c>
      <c r="T41" s="10">
        <v>-8.1000000000000004E-5</v>
      </c>
      <c r="U41" s="10">
        <f t="shared" si="5"/>
        <v>2</v>
      </c>
      <c r="V41" s="10">
        <f t="shared" si="6"/>
        <v>2</v>
      </c>
      <c r="W41" s="10">
        <v>2E-3</v>
      </c>
      <c r="X41" s="10">
        <f t="shared" si="7"/>
        <v>2</v>
      </c>
      <c r="Y41" s="10">
        <f t="shared" si="8"/>
        <v>-1</v>
      </c>
    </row>
    <row r="42" spans="2:25" ht="14.25" hidden="1" customHeight="1"/>
    <row r="43" spans="2:25" ht="3" customHeight="1">
      <c r="B43" s="1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23"/>
    </row>
    <row r="46" spans="2:25" ht="14.25" customHeight="1">
      <c r="G46" s="20"/>
    </row>
  </sheetData>
  <mergeCells count="2">
    <mergeCell ref="B2:P2"/>
    <mergeCell ref="B3:P3"/>
  </mergeCells>
  <pageMargins left="0.51181102362204722" right="0.31496062992125984" top="0.39370078740157483" bottom="0.39370078740157483" header="0.31496062992125984" footer="0.31496062992125984"/>
  <pageSetup scale="7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Lead</vt:lpstr>
      <vt:lpstr>Lead!Print_Area</vt:lpstr>
      <vt:lpstr>Lead!Print_Titles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mantonick</dc:creator>
  <cp:lastModifiedBy>mantonick</cp:lastModifiedBy>
  <dcterms:created xsi:type="dcterms:W3CDTF">2017-05-01T13:40:43Z</dcterms:created>
  <dcterms:modified xsi:type="dcterms:W3CDTF">2017-05-01T13:40:43Z</dcterms:modified>
</cp:coreProperties>
</file>